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0\"/>
    </mc:Choice>
  </mc:AlternateContent>
  <xr:revisionPtr revIDLastSave="0" documentId="13_ncr:1_{AABBAA41-E220-4011-BC0A-1A84DC44AA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1 JULI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N23" i="1"/>
  <c r="M23" i="1"/>
  <c r="L23" i="1"/>
  <c r="D34" i="1"/>
  <c r="E34" i="1"/>
  <c r="F34" i="1"/>
  <c r="G34" i="1"/>
  <c r="H34" i="1"/>
  <c r="I34" i="1"/>
  <c r="J34" i="1"/>
  <c r="L34" i="1"/>
  <c r="M34" i="1"/>
  <c r="N34" i="1"/>
  <c r="C34" i="1"/>
  <c r="J18" i="1"/>
  <c r="I18" i="1"/>
  <c r="H18" i="1"/>
  <c r="G18" i="1"/>
  <c r="F18" i="1"/>
  <c r="E18" i="1"/>
  <c r="D18" i="1"/>
  <c r="C18" i="1"/>
  <c r="J23" i="1"/>
  <c r="I23" i="1"/>
  <c r="H23" i="1"/>
  <c r="G23" i="1"/>
  <c r="F23" i="1"/>
  <c r="E23" i="1"/>
  <c r="D23" i="1"/>
  <c r="C23" i="1"/>
  <c r="O14" i="1"/>
  <c r="O13" i="1"/>
  <c r="O12" i="1"/>
  <c r="O11" i="1"/>
  <c r="O15" i="1"/>
  <c r="N16" i="1"/>
  <c r="M16" i="1"/>
  <c r="L16" i="1"/>
  <c r="J16" i="1"/>
  <c r="K15" i="1"/>
  <c r="K14" i="1"/>
  <c r="K13" i="1"/>
  <c r="K12" i="1"/>
  <c r="K11" i="1"/>
  <c r="K9" i="1"/>
  <c r="I16" i="1"/>
  <c r="H16" i="1"/>
  <c r="G16" i="1"/>
  <c r="F16" i="1"/>
  <c r="O16" i="1" s="1"/>
  <c r="E16" i="1"/>
  <c r="D16" i="1"/>
  <c r="C16" i="1"/>
  <c r="O9" i="1"/>
  <c r="N10" i="1"/>
  <c r="O10" i="1" s="1"/>
  <c r="N8" i="1"/>
  <c r="O6" i="1"/>
  <c r="O7" i="1"/>
  <c r="O5" i="1"/>
  <c r="M10" i="1"/>
  <c r="L10" i="1"/>
  <c r="J10" i="1"/>
  <c r="I10" i="1"/>
  <c r="H10" i="1"/>
  <c r="G10" i="1"/>
  <c r="F10" i="1"/>
  <c r="E10" i="1"/>
  <c r="D10" i="1"/>
  <c r="C10" i="1"/>
  <c r="K7" i="1"/>
  <c r="K6" i="1"/>
  <c r="K5" i="1"/>
  <c r="M8" i="1"/>
  <c r="L8" i="1"/>
  <c r="L24" i="1" s="1"/>
  <c r="J8" i="1"/>
  <c r="I8" i="1"/>
  <c r="H8" i="1"/>
  <c r="G8" i="1"/>
  <c r="F8" i="1"/>
  <c r="E8" i="1"/>
  <c r="D8" i="1"/>
  <c r="C8" i="1"/>
  <c r="L35" i="1" l="1"/>
  <c r="M24" i="1"/>
  <c r="M35" i="1" s="1"/>
  <c r="N24" i="1"/>
  <c r="N35" i="1" s="1"/>
  <c r="K10" i="1"/>
  <c r="O8" i="1"/>
  <c r="C24" i="1"/>
  <c r="C35" i="1" s="1"/>
  <c r="K8" i="1"/>
  <c r="J24" i="1"/>
  <c r="J35" i="1" s="1"/>
  <c r="K35" i="1" s="1"/>
  <c r="E24" i="1"/>
  <c r="E35" i="1" s="1"/>
  <c r="I24" i="1"/>
  <c r="I35" i="1" s="1"/>
  <c r="F24" i="1"/>
  <c r="F35" i="1" s="1"/>
  <c r="G24" i="1"/>
  <c r="G35" i="1" s="1"/>
  <c r="D24" i="1"/>
  <c r="D35" i="1" s="1"/>
  <c r="H24" i="1"/>
  <c r="H35" i="1" s="1"/>
  <c r="K16" i="1"/>
</calcChain>
</file>

<file path=xl/sharedStrings.xml><?xml version="1.0" encoding="utf-8"?>
<sst xmlns="http://schemas.openxmlformats.org/spreadsheetml/2006/main" count="93" uniqueCount="73">
  <si>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</si>
  <si>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</si>
  <si>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</si>
  <si>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</si>
  <si>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</si>
  <si>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</si>
  <si>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</si>
  <si>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</si>
  <si>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</si>
  <si>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</si>
  <si>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</si>
  <si>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</si>
  <si>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</si>
  <si>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</si>
  <si>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</si>
  <si>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</si>
  <si>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</si>
  <si>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</si>
  <si>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</si>
  <si>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</si>
  <si>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</si>
  <si>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</si>
  <si>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</si>
  <si>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</si>
  <si>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</si>
  <si>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</si>
  <si>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</si>
  <si>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</si>
  <si>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</si>
  <si>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</si>
  <si>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</si>
  <si>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</si>
  <si>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</si>
  <si>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</si>
  <si>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</si>
  <si>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</si>
  <si>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</si>
  <si>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</si>
  <si>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</si>
  <si>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</si>
  <si>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</si>
  <si>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</si>
  <si>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</si>
  <si>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</si>
  <si>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</si>
  <si>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</si>
  <si>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C-2599-1000-5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</si>
  <si>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</si>
  <si>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</si>
  <si>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</si>
  <si>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</si>
  <si>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</si>
  <si>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C-2599-1000-9</t>
  </si>
  <si>
    <t>C-2599-1000-10</t>
  </si>
  <si>
    <t>RECONSTRUCCIÓN REFORZAMIENTO ESTRUCTURAL DE LA SEDE PRINCIPAL DE LA PROCURADURÍA GENERAL DE LA NACIÓN - BOGOTÁ</t>
  </si>
  <si>
    <t>C-2599-1000-11</t>
  </si>
  <si>
    <t>%</t>
  </si>
  <si>
    <t>Entidad:</t>
  </si>
  <si>
    <t>Corte:</t>
  </si>
  <si>
    <t>GASTOS DE PERSONAL</t>
  </si>
  <si>
    <t>ADQUISICION DE BIENES Y SERVICIOS</t>
  </si>
  <si>
    <t>TRANSFERENCIAS CORRIENTES</t>
  </si>
  <si>
    <t>TRIBUTOS, MULTAS, SANCIONES E INTERESES</t>
  </si>
  <si>
    <t>FUNCIONAMIENTO</t>
  </si>
  <si>
    <t>DISMINUCIÓN DE PASIVOS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</si>
  <si>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</si>
  <si>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</si>
  <si>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</si>
  <si>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MEJORAMIENTO DE LA GESTIÓN DOCUMENTAL Y DIGITALIZACIÓN DEL FONDO DOCUMENTAL DE  LA PROCURADURÍA GENERAL DE LA NACIÓN</t>
  </si>
  <si>
    <t>FORTALECIMIENTO DEL SISTEMA UNIFICADO DEL REPORTE Y CONSULTA DE LA INFORMACIÓN DISCIPLINARIA</t>
  </si>
  <si>
    <t>ADECUACIÓN Y DOTACIÓN DE LA INFRAESTRUCTURA FÍSICA ASOCIADA A LA IMPLEMENTACIÓN DE SALAS DE AUDIENCIA Y CONFERENCIA DE LA PROCURADURÍA GENERAL DE LA NACIÓN EN LAS PROCURADURÍAS REGIONALES Y PROVINCIALES DEL TERRITORIO NACIONAL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</si>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</sst>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3" fillId="0" borderId="0" xfId="3" applyFont="1" applyAlignment="1">
      <alignment vertical="center" wrapText="1" readingOrder="1"/>
    </xf>
    <xf numFmtId="0" fontId="3" fillId="0" borderId="0" xfId="3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15" fontId="3" fillId="0" borderId="0" xfId="0" applyNumberFormat="1" applyFont="1" applyAlignment="1">
      <alignment horizontal="left" vertical="center" readingOrder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6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right" vertical="center" wrapText="1" readingOrder="1"/>
    </xf>
    <xf numFmtId="164" fontId="3" fillId="3" borderId="1" xfId="1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justify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10" fontId="2" fillId="0" borderId="1" xfId="0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3" xr:uid="{7807FBC2-1642-458C-9F71-BD002D7677C3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8.85546875" style="4" customWidth="1"/>
    <col min="11" max="11" width="10.7109375" style="4" customWidth="1"/>
    <col min="12" max="12" width="18.85546875" style="4" customWidth="1"/>
    <col min="13" max="14" width="15.7109375" style="4" customWidth="1"/>
    <col min="15" max="15" width="10.7109375" style="4" customWidth="1"/>
    <col min="16" max="16384" width="11.42578125" style="4"/>
  </cols>
  <sheetData>
    <row r="1" spans="1:15" ht="24.95" customHeight="1" x14ac:dyDescent="0.2">
      <c r="A1" s="8" t="s">
        <v>57</v>
      </c>
      <c r="B1" s="9" t="s">
        <v>15</v>
      </c>
      <c r="C1" s="3"/>
      <c r="D1" s="3"/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ht="24.95" customHeight="1" x14ac:dyDescent="0.2">
      <c r="A2" s="8" t="s">
        <v>0</v>
      </c>
      <c r="B2" s="9">
        <v>2020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.95" customHeight="1" x14ac:dyDescent="0.2">
      <c r="A3" s="10" t="s">
        <v>58</v>
      </c>
      <c r="B3" s="11">
        <v>44043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s="7" customFormat="1" ht="24.95" customHeigh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56</v>
      </c>
      <c r="L4" s="6" t="s">
        <v>12</v>
      </c>
      <c r="M4" s="6" t="s">
        <v>13</v>
      </c>
      <c r="N4" s="6" t="s">
        <v>14</v>
      </c>
      <c r="O4" s="6" t="s">
        <v>56</v>
      </c>
    </row>
    <row r="5" spans="1:15" ht="24.95" customHeight="1" x14ac:dyDescent="0.2">
      <c r="A5" s="1" t="s">
        <v>16</v>
      </c>
      <c r="B5" s="2" t="s">
        <v>17</v>
      </c>
      <c r="C5" s="5">
        <v>416021000000</v>
      </c>
      <c r="D5" s="5">
        <v>0</v>
      </c>
      <c r="E5" s="5">
        <v>0</v>
      </c>
      <c r="F5" s="5">
        <v>416021000000</v>
      </c>
      <c r="G5" s="5">
        <v>0</v>
      </c>
      <c r="H5" s="5">
        <v>416021000000</v>
      </c>
      <c r="I5" s="5">
        <v>0</v>
      </c>
      <c r="J5" s="5">
        <v>257311734106</v>
      </c>
      <c r="K5" s="16">
        <f>(J5/F5)</f>
        <v>0.61850659968126609</v>
      </c>
      <c r="L5" s="5">
        <v>257227953250</v>
      </c>
      <c r="M5" s="5">
        <v>257227953250</v>
      </c>
      <c r="N5" s="5">
        <v>257033897850</v>
      </c>
      <c r="O5" s="16">
        <f>(N5/F5)</f>
        <v>0.61783875777905439</v>
      </c>
    </row>
    <row r="6" spans="1:15" ht="24.95" customHeight="1" x14ac:dyDescent="0.2">
      <c r="A6" s="1" t="s">
        <v>18</v>
      </c>
      <c r="B6" s="2" t="s">
        <v>19</v>
      </c>
      <c r="C6" s="5">
        <v>140542000000</v>
      </c>
      <c r="D6" s="5">
        <v>0</v>
      </c>
      <c r="E6" s="5">
        <v>0</v>
      </c>
      <c r="F6" s="5">
        <v>140542000000</v>
      </c>
      <c r="G6" s="5">
        <v>0</v>
      </c>
      <c r="H6" s="5">
        <v>140542000000</v>
      </c>
      <c r="I6" s="5">
        <v>0</v>
      </c>
      <c r="J6" s="5">
        <v>75433765399</v>
      </c>
      <c r="K6" s="16">
        <f t="shared" ref="K6:K15" si="0">(J6/F6)</f>
        <v>0.53673468001736135</v>
      </c>
      <c r="L6" s="5">
        <v>75433765399</v>
      </c>
      <c r="M6" s="5">
        <v>75433765399</v>
      </c>
      <c r="N6" s="5">
        <v>75433765399</v>
      </c>
      <c r="O6" s="16">
        <f t="shared" ref="O6:O14" si="1">(N6/F6)</f>
        <v>0.53673468001736135</v>
      </c>
    </row>
    <row r="7" spans="1:15" ht="24.95" customHeight="1" x14ac:dyDescent="0.2">
      <c r="A7" s="1" t="s">
        <v>20</v>
      </c>
      <c r="B7" s="2" t="s">
        <v>21</v>
      </c>
      <c r="C7" s="5">
        <v>68841000000</v>
      </c>
      <c r="D7" s="5">
        <v>0</v>
      </c>
      <c r="E7" s="5">
        <v>0</v>
      </c>
      <c r="F7" s="5">
        <v>68841000000</v>
      </c>
      <c r="G7" s="5">
        <v>0</v>
      </c>
      <c r="H7" s="5">
        <v>68841000000</v>
      </c>
      <c r="I7" s="5">
        <v>0</v>
      </c>
      <c r="J7" s="5">
        <v>16482536490</v>
      </c>
      <c r="K7" s="16">
        <f t="shared" si="0"/>
        <v>0.23942906828779362</v>
      </c>
      <c r="L7" s="5">
        <v>16474796992</v>
      </c>
      <c r="M7" s="5">
        <v>16474796992</v>
      </c>
      <c r="N7" s="5">
        <v>16456249430</v>
      </c>
      <c r="O7" s="16">
        <f t="shared" si="1"/>
        <v>0.23904721648436253</v>
      </c>
    </row>
    <row r="8" spans="1:15" s="7" customFormat="1" ht="24.95" customHeight="1" x14ac:dyDescent="0.2">
      <c r="A8" s="12"/>
      <c r="B8" s="13" t="s">
        <v>59</v>
      </c>
      <c r="C8" s="14">
        <f>SUM(C5:C7)</f>
        <v>625404000000</v>
      </c>
      <c r="D8" s="14">
        <f t="shared" ref="D8:M8" si="2">SUM(D5:D7)</f>
        <v>0</v>
      </c>
      <c r="E8" s="14">
        <f t="shared" si="2"/>
        <v>0</v>
      </c>
      <c r="F8" s="14">
        <f t="shared" si="2"/>
        <v>625404000000</v>
      </c>
      <c r="G8" s="14">
        <f t="shared" si="2"/>
        <v>0</v>
      </c>
      <c r="H8" s="14">
        <f t="shared" si="2"/>
        <v>625404000000</v>
      </c>
      <c r="I8" s="14">
        <f t="shared" si="2"/>
        <v>0</v>
      </c>
      <c r="J8" s="14">
        <f>SUM(J5:J7)</f>
        <v>349228035995</v>
      </c>
      <c r="K8" s="15">
        <f t="shared" ref="K8" si="3">J8/F8</f>
        <v>0.55840390530760919</v>
      </c>
      <c r="L8" s="14">
        <f t="shared" si="2"/>
        <v>349136515641</v>
      </c>
      <c r="M8" s="14">
        <f t="shared" si="2"/>
        <v>349136515641</v>
      </c>
      <c r="N8" s="14">
        <f>SUM(N5:N7)</f>
        <v>348923912679</v>
      </c>
      <c r="O8" s="15">
        <f>(N8/F8)</f>
        <v>0.55791762233532249</v>
      </c>
    </row>
    <row r="9" spans="1:15" ht="24.95" customHeight="1" x14ac:dyDescent="0.2">
      <c r="A9" s="1" t="s">
        <v>22</v>
      </c>
      <c r="B9" s="2" t="s">
        <v>23</v>
      </c>
      <c r="C9" s="5">
        <v>32878000000</v>
      </c>
      <c r="D9" s="5">
        <v>0</v>
      </c>
      <c r="E9" s="5">
        <v>0</v>
      </c>
      <c r="F9" s="5">
        <v>32878000000</v>
      </c>
      <c r="G9" s="5">
        <v>0</v>
      </c>
      <c r="H9" s="5">
        <v>31464391390.110001</v>
      </c>
      <c r="I9" s="5">
        <v>1413608609.8900001</v>
      </c>
      <c r="J9" s="5">
        <v>26494893876.919998</v>
      </c>
      <c r="K9" s="16">
        <f t="shared" si="0"/>
        <v>0.80585479277693284</v>
      </c>
      <c r="L9" s="5">
        <v>13940441216.18</v>
      </c>
      <c r="M9" s="5">
        <v>13849004672.18</v>
      </c>
      <c r="N9" s="5">
        <v>13315712406.67</v>
      </c>
      <c r="O9" s="16">
        <f t="shared" si="1"/>
        <v>0.40500372305705945</v>
      </c>
    </row>
    <row r="10" spans="1:15" s="7" customFormat="1" ht="24.95" customHeight="1" x14ac:dyDescent="0.2">
      <c r="A10" s="12"/>
      <c r="B10" s="13" t="s">
        <v>60</v>
      </c>
      <c r="C10" s="14">
        <f>SUM(C9)</f>
        <v>32878000000</v>
      </c>
      <c r="D10" s="14">
        <f t="shared" ref="D10:N10" si="4">SUM(D9)</f>
        <v>0</v>
      </c>
      <c r="E10" s="14">
        <f t="shared" si="4"/>
        <v>0</v>
      </c>
      <c r="F10" s="14">
        <f t="shared" si="4"/>
        <v>32878000000</v>
      </c>
      <c r="G10" s="14">
        <f t="shared" si="4"/>
        <v>0</v>
      </c>
      <c r="H10" s="14">
        <f t="shared" si="4"/>
        <v>31464391390.110001</v>
      </c>
      <c r="I10" s="14">
        <f t="shared" si="4"/>
        <v>1413608609.8900001</v>
      </c>
      <c r="J10" s="14">
        <f t="shared" si="4"/>
        <v>26494893876.919998</v>
      </c>
      <c r="K10" s="15">
        <f t="shared" ref="K10" si="5">J10/F10</f>
        <v>0.80585479277693284</v>
      </c>
      <c r="L10" s="14">
        <f t="shared" si="4"/>
        <v>13940441216.18</v>
      </c>
      <c r="M10" s="14">
        <f t="shared" si="4"/>
        <v>13849004672.18</v>
      </c>
      <c r="N10" s="14">
        <f t="shared" si="4"/>
        <v>13315712406.67</v>
      </c>
      <c r="O10" s="15">
        <f>(N10/F10)</f>
        <v>0.40500372305705945</v>
      </c>
    </row>
    <row r="11" spans="1:15" ht="24.95" customHeight="1" x14ac:dyDescent="0.2">
      <c r="A11" s="1" t="s">
        <v>24</v>
      </c>
      <c r="B11" s="2" t="s">
        <v>25</v>
      </c>
      <c r="C11" s="5">
        <v>294000000</v>
      </c>
      <c r="D11" s="5">
        <v>0</v>
      </c>
      <c r="E11" s="5">
        <v>0</v>
      </c>
      <c r="F11" s="5">
        <v>294000000</v>
      </c>
      <c r="G11" s="5">
        <v>0</v>
      </c>
      <c r="H11" s="5">
        <v>0</v>
      </c>
      <c r="I11" s="5">
        <v>294000000</v>
      </c>
      <c r="J11" s="5">
        <v>0</v>
      </c>
      <c r="K11" s="16">
        <f t="shared" si="0"/>
        <v>0</v>
      </c>
      <c r="L11" s="5">
        <v>0</v>
      </c>
      <c r="M11" s="5">
        <v>0</v>
      </c>
      <c r="N11" s="5">
        <v>0</v>
      </c>
      <c r="O11" s="16">
        <f t="shared" si="1"/>
        <v>0</v>
      </c>
    </row>
    <row r="12" spans="1:15" ht="24.95" customHeight="1" x14ac:dyDescent="0.2">
      <c r="A12" s="1" t="s">
        <v>26</v>
      </c>
      <c r="B12" s="2" t="s">
        <v>27</v>
      </c>
      <c r="C12" s="5">
        <v>70000000000</v>
      </c>
      <c r="D12" s="5">
        <v>0</v>
      </c>
      <c r="E12" s="5">
        <v>0</v>
      </c>
      <c r="F12" s="5">
        <v>70000000000</v>
      </c>
      <c r="G12" s="5">
        <v>70000000000</v>
      </c>
      <c r="H12" s="5">
        <v>0</v>
      </c>
      <c r="I12" s="5">
        <v>0</v>
      </c>
      <c r="J12" s="5">
        <v>0</v>
      </c>
      <c r="K12" s="16">
        <f t="shared" si="0"/>
        <v>0</v>
      </c>
      <c r="L12" s="5">
        <v>0</v>
      </c>
      <c r="M12" s="5">
        <v>0</v>
      </c>
      <c r="N12" s="5">
        <v>0</v>
      </c>
      <c r="O12" s="16">
        <f t="shared" si="1"/>
        <v>0</v>
      </c>
    </row>
    <row r="13" spans="1:15" ht="24.95" customHeight="1" x14ac:dyDescent="0.2">
      <c r="A13" s="1" t="s">
        <v>28</v>
      </c>
      <c r="B13" s="2" t="s">
        <v>29</v>
      </c>
      <c r="C13" s="5">
        <v>1857000000</v>
      </c>
      <c r="D13" s="5">
        <v>0</v>
      </c>
      <c r="E13" s="5">
        <v>0</v>
      </c>
      <c r="F13" s="5">
        <v>1857000000</v>
      </c>
      <c r="G13" s="5">
        <v>0</v>
      </c>
      <c r="H13" s="5">
        <v>1857000000</v>
      </c>
      <c r="I13" s="5">
        <v>0</v>
      </c>
      <c r="J13" s="5">
        <v>822400955</v>
      </c>
      <c r="K13" s="16">
        <f t="shared" si="0"/>
        <v>0.44286535002692518</v>
      </c>
      <c r="L13" s="5">
        <v>803362610</v>
      </c>
      <c r="M13" s="5">
        <v>803362610</v>
      </c>
      <c r="N13" s="5">
        <v>803362610</v>
      </c>
      <c r="O13" s="16">
        <f t="shared" si="1"/>
        <v>0.43261314485729674</v>
      </c>
    </row>
    <row r="14" spans="1:15" ht="24.95" customHeight="1" x14ac:dyDescent="0.2">
      <c r="A14" s="1" t="s">
        <v>30</v>
      </c>
      <c r="B14" s="2" t="s">
        <v>31</v>
      </c>
      <c r="C14" s="5">
        <v>5400000000</v>
      </c>
      <c r="D14" s="5">
        <v>0</v>
      </c>
      <c r="E14" s="5">
        <v>0</v>
      </c>
      <c r="F14" s="5">
        <v>5400000000</v>
      </c>
      <c r="G14" s="5">
        <v>0</v>
      </c>
      <c r="H14" s="5">
        <v>5354440084.1999998</v>
      </c>
      <c r="I14" s="5">
        <v>45559915.799999997</v>
      </c>
      <c r="J14" s="5">
        <v>4332425943.1999998</v>
      </c>
      <c r="K14" s="16">
        <f t="shared" si="0"/>
        <v>0.80230110059259252</v>
      </c>
      <c r="L14" s="5">
        <v>4332425943.1999998</v>
      </c>
      <c r="M14" s="5">
        <v>4320117843.1999998</v>
      </c>
      <c r="N14" s="5">
        <v>4320117843.1999998</v>
      </c>
      <c r="O14" s="16">
        <f t="shared" si="1"/>
        <v>0.80002182281481482</v>
      </c>
    </row>
    <row r="15" spans="1:15" ht="24.95" customHeight="1" x14ac:dyDescent="0.2">
      <c r="A15" s="1" t="s">
        <v>32</v>
      </c>
      <c r="B15" s="2" t="s">
        <v>33</v>
      </c>
      <c r="C15" s="5">
        <v>4314000000</v>
      </c>
      <c r="D15" s="5">
        <v>0</v>
      </c>
      <c r="E15" s="5">
        <v>0</v>
      </c>
      <c r="F15" s="5">
        <v>4314000000</v>
      </c>
      <c r="G15" s="5">
        <v>0</v>
      </c>
      <c r="H15" s="5">
        <v>3711941792</v>
      </c>
      <c r="I15" s="5">
        <v>602058208</v>
      </c>
      <c r="J15" s="5">
        <v>1955092044</v>
      </c>
      <c r="K15" s="16">
        <f t="shared" si="0"/>
        <v>0.45319704311543813</v>
      </c>
      <c r="L15" s="5">
        <v>1955092044</v>
      </c>
      <c r="M15" s="5">
        <v>1955092044</v>
      </c>
      <c r="N15" s="5">
        <v>1955092044</v>
      </c>
      <c r="O15" s="16">
        <f t="shared" ref="O15:O35" si="6">(N15/F15)</f>
        <v>0.45319704311543813</v>
      </c>
    </row>
    <row r="16" spans="1:15" ht="24.95" customHeight="1" x14ac:dyDescent="0.2">
      <c r="A16" s="12"/>
      <c r="B16" s="13" t="s">
        <v>61</v>
      </c>
      <c r="C16" s="14">
        <f>SUM(C11:C15)</f>
        <v>81865000000</v>
      </c>
      <c r="D16" s="14">
        <f t="shared" ref="D16:M16" si="7">SUM(D11:D15)</f>
        <v>0</v>
      </c>
      <c r="E16" s="14">
        <f t="shared" si="7"/>
        <v>0</v>
      </c>
      <c r="F16" s="14">
        <f t="shared" si="7"/>
        <v>81865000000</v>
      </c>
      <c r="G16" s="14">
        <f t="shared" si="7"/>
        <v>70000000000</v>
      </c>
      <c r="H16" s="14">
        <f t="shared" si="7"/>
        <v>10923381876.200001</v>
      </c>
      <c r="I16" s="14">
        <f t="shared" si="7"/>
        <v>941618123.79999995</v>
      </c>
      <c r="J16" s="14">
        <f>SUM(J11:J15)</f>
        <v>7109918942.1999998</v>
      </c>
      <c r="K16" s="15">
        <f t="shared" ref="K16:K35" si="8">J16/F16</f>
        <v>8.6849312187137359E-2</v>
      </c>
      <c r="L16" s="14">
        <f t="shared" si="7"/>
        <v>7090880597.1999998</v>
      </c>
      <c r="M16" s="14">
        <f t="shared" si="7"/>
        <v>7078572497.1999998</v>
      </c>
      <c r="N16" s="14">
        <f>SUM(N11:N15)</f>
        <v>7078572497.1999998</v>
      </c>
      <c r="O16" s="15">
        <f>(N16/F16)</f>
        <v>8.6466408076711659E-2</v>
      </c>
    </row>
    <row r="17" spans="1:15" ht="24.95" customHeight="1" x14ac:dyDescent="0.2">
      <c r="A17" s="1" t="s">
        <v>34</v>
      </c>
      <c r="B17" s="2" t="s">
        <v>35</v>
      </c>
      <c r="C17" s="5">
        <v>2137000000</v>
      </c>
      <c r="D17" s="5">
        <v>0</v>
      </c>
      <c r="E17" s="5">
        <v>0</v>
      </c>
      <c r="F17" s="5">
        <v>2137000000</v>
      </c>
      <c r="G17" s="5">
        <v>0</v>
      </c>
      <c r="H17" s="5">
        <v>2137000000</v>
      </c>
      <c r="I17" s="5">
        <v>0</v>
      </c>
      <c r="J17" s="5">
        <v>251721751</v>
      </c>
      <c r="K17" s="22">
        <f t="shared" si="8"/>
        <v>0.11779211558259242</v>
      </c>
      <c r="L17" s="5">
        <v>251721751</v>
      </c>
      <c r="M17" s="5">
        <v>251721751</v>
      </c>
      <c r="N17" s="5">
        <v>251721751</v>
      </c>
      <c r="O17" s="16">
        <f t="shared" si="6"/>
        <v>0.11779211558259242</v>
      </c>
    </row>
    <row r="18" spans="1:15" ht="24.95" customHeight="1" x14ac:dyDescent="0.2">
      <c r="A18" s="12"/>
      <c r="B18" s="13" t="s">
        <v>64</v>
      </c>
      <c r="C18" s="14">
        <f>+C17</f>
        <v>2137000000</v>
      </c>
      <c r="D18" s="14">
        <f t="shared" ref="D18:J18" si="9">+D17</f>
        <v>0</v>
      </c>
      <c r="E18" s="14">
        <f t="shared" si="9"/>
        <v>0</v>
      </c>
      <c r="F18" s="14">
        <f t="shared" si="9"/>
        <v>2137000000</v>
      </c>
      <c r="G18" s="14">
        <f t="shared" si="9"/>
        <v>0</v>
      </c>
      <c r="H18" s="14">
        <f t="shared" si="9"/>
        <v>2137000000</v>
      </c>
      <c r="I18" s="14">
        <f t="shared" si="9"/>
        <v>0</v>
      </c>
      <c r="J18" s="14">
        <f t="shared" si="9"/>
        <v>251721751</v>
      </c>
      <c r="K18" s="15">
        <f t="shared" si="8"/>
        <v>0.11779211558259242</v>
      </c>
      <c r="L18" s="14"/>
      <c r="M18" s="14"/>
      <c r="N18" s="14"/>
      <c r="O18" s="15">
        <f t="shared" si="6"/>
        <v>0</v>
      </c>
    </row>
    <row r="19" spans="1:15" ht="24.95" customHeight="1" x14ac:dyDescent="0.2">
      <c r="A19" s="1" t="s">
        <v>36</v>
      </c>
      <c r="B19" s="2" t="s">
        <v>37</v>
      </c>
      <c r="C19" s="5">
        <v>970000000</v>
      </c>
      <c r="D19" s="5">
        <v>0</v>
      </c>
      <c r="E19" s="5">
        <v>0</v>
      </c>
      <c r="F19" s="5">
        <v>970000000</v>
      </c>
      <c r="G19" s="5">
        <v>0</v>
      </c>
      <c r="H19" s="5">
        <v>960487000</v>
      </c>
      <c r="I19" s="5">
        <v>9513000</v>
      </c>
      <c r="J19" s="5">
        <v>824361683.08000004</v>
      </c>
      <c r="K19" s="22">
        <f t="shared" si="8"/>
        <v>0.84985740523711339</v>
      </c>
      <c r="L19" s="5">
        <v>823999545.08000004</v>
      </c>
      <c r="M19" s="5">
        <v>818448435.08000004</v>
      </c>
      <c r="N19" s="5">
        <v>817144394.08000004</v>
      </c>
      <c r="O19" s="16">
        <f t="shared" si="6"/>
        <v>0.84241690111340206</v>
      </c>
    </row>
    <row r="20" spans="1:15" ht="24.95" customHeight="1" x14ac:dyDescent="0.2">
      <c r="A20" s="1" t="s">
        <v>38</v>
      </c>
      <c r="B20" s="2" t="s">
        <v>39</v>
      </c>
      <c r="C20" s="5">
        <v>7000000</v>
      </c>
      <c r="D20" s="5">
        <v>0</v>
      </c>
      <c r="E20" s="5">
        <v>0</v>
      </c>
      <c r="F20" s="5">
        <v>7000000</v>
      </c>
      <c r="G20" s="5">
        <v>0</v>
      </c>
      <c r="H20" s="5">
        <v>6960000</v>
      </c>
      <c r="I20" s="5">
        <v>40000</v>
      </c>
      <c r="J20" s="5">
        <v>2538273.7400000002</v>
      </c>
      <c r="K20" s="22">
        <f t="shared" si="8"/>
        <v>0.36261053428571433</v>
      </c>
      <c r="L20" s="5">
        <v>2515163.7400000002</v>
      </c>
      <c r="M20" s="5">
        <v>2510819.7400000002</v>
      </c>
      <c r="N20" s="5">
        <v>2509641.7400000002</v>
      </c>
      <c r="O20" s="16">
        <f t="shared" si="6"/>
        <v>0.35852024857142861</v>
      </c>
    </row>
    <row r="21" spans="1:15" ht="24.95" customHeight="1" x14ac:dyDescent="0.2">
      <c r="A21" s="1" t="s">
        <v>40</v>
      </c>
      <c r="B21" s="2" t="s">
        <v>41</v>
      </c>
      <c r="C21" s="5">
        <v>767000000</v>
      </c>
      <c r="D21" s="5">
        <v>0</v>
      </c>
      <c r="E21" s="5">
        <v>0</v>
      </c>
      <c r="F21" s="5">
        <v>767000000</v>
      </c>
      <c r="G21" s="5">
        <v>0</v>
      </c>
      <c r="H21" s="5">
        <v>3787770.26</v>
      </c>
      <c r="I21" s="5">
        <v>763212229.74000001</v>
      </c>
      <c r="J21" s="5">
        <v>3787770.26</v>
      </c>
      <c r="K21" s="22">
        <f t="shared" si="8"/>
        <v>4.9384227640156455E-3</v>
      </c>
      <c r="L21" s="5">
        <v>3787770.26</v>
      </c>
      <c r="M21" s="5">
        <v>3787770.26</v>
      </c>
      <c r="N21" s="5">
        <v>3787770.26</v>
      </c>
      <c r="O21" s="16">
        <f t="shared" si="6"/>
        <v>4.9384227640156455E-3</v>
      </c>
    </row>
    <row r="22" spans="1:15" ht="24.95" customHeight="1" x14ac:dyDescent="0.2">
      <c r="A22" s="1" t="s">
        <v>42</v>
      </c>
      <c r="B22" s="2" t="s">
        <v>43</v>
      </c>
      <c r="C22" s="5">
        <v>31000000</v>
      </c>
      <c r="D22" s="5">
        <v>0</v>
      </c>
      <c r="E22" s="5">
        <v>0</v>
      </c>
      <c r="F22" s="5">
        <v>31000000</v>
      </c>
      <c r="G22" s="5">
        <v>0</v>
      </c>
      <c r="H22" s="5">
        <v>31000000</v>
      </c>
      <c r="I22" s="5">
        <v>0</v>
      </c>
      <c r="J22" s="5">
        <v>2239900</v>
      </c>
      <c r="K22" s="22">
        <f t="shared" si="8"/>
        <v>7.2254838709677416E-2</v>
      </c>
      <c r="L22" s="5">
        <v>2239900</v>
      </c>
      <c r="M22" s="5">
        <v>2239900</v>
      </c>
      <c r="N22" s="5">
        <v>2239900</v>
      </c>
      <c r="O22" s="16">
        <f t="shared" si="6"/>
        <v>7.2254838709677416E-2</v>
      </c>
    </row>
    <row r="23" spans="1:15" ht="24.95" customHeight="1" x14ac:dyDescent="0.2">
      <c r="A23" s="12"/>
      <c r="B23" s="13" t="s">
        <v>62</v>
      </c>
      <c r="C23" s="14">
        <f>SUM(C19:C22)</f>
        <v>1775000000</v>
      </c>
      <c r="D23" s="14">
        <f t="shared" ref="D23:G23" si="10">SUM(D19:D22)</f>
        <v>0</v>
      </c>
      <c r="E23" s="14">
        <f t="shared" si="10"/>
        <v>0</v>
      </c>
      <c r="F23" s="14">
        <f>SUM(F19:F22)</f>
        <v>1775000000</v>
      </c>
      <c r="G23" s="14">
        <f t="shared" si="10"/>
        <v>0</v>
      </c>
      <c r="H23" s="14">
        <f>SUM(H19:H22)</f>
        <v>1002234770.26</v>
      </c>
      <c r="I23" s="14">
        <f>SUM(I19:I22)</f>
        <v>772765229.74000001</v>
      </c>
      <c r="J23" s="14">
        <f>SUM(J19:J22)</f>
        <v>832927627.08000004</v>
      </c>
      <c r="K23" s="15">
        <f t="shared" si="8"/>
        <v>0.469255001171831</v>
      </c>
      <c r="L23" s="14">
        <f t="shared" ref="L23:N23" si="11">SUM(L19:L22)</f>
        <v>832542379.08000004</v>
      </c>
      <c r="M23" s="14">
        <f t="shared" si="11"/>
        <v>826986925.08000004</v>
      </c>
      <c r="N23" s="14">
        <f t="shared" si="11"/>
        <v>825681706.08000004</v>
      </c>
      <c r="O23" s="15">
        <f t="shared" si="6"/>
        <v>0.46517279215774648</v>
      </c>
    </row>
    <row r="24" spans="1:15" ht="24.95" customHeight="1" x14ac:dyDescent="0.2">
      <c r="A24" s="17"/>
      <c r="B24" s="18" t="s">
        <v>63</v>
      </c>
      <c r="C24" s="19">
        <f>C8+C10+C16+C18+C23</f>
        <v>744059000000</v>
      </c>
      <c r="D24" s="19">
        <f t="shared" ref="D24:J24" si="12">D8+D10+D16+D18+D23</f>
        <v>0</v>
      </c>
      <c r="E24" s="19">
        <f t="shared" si="12"/>
        <v>0</v>
      </c>
      <c r="F24" s="19">
        <f t="shared" si="12"/>
        <v>744059000000</v>
      </c>
      <c r="G24" s="19">
        <f t="shared" si="12"/>
        <v>70000000000</v>
      </c>
      <c r="H24" s="19">
        <f t="shared" si="12"/>
        <v>670931008036.56995</v>
      </c>
      <c r="I24" s="19">
        <f t="shared" si="12"/>
        <v>3127991963.4300003</v>
      </c>
      <c r="J24" s="19">
        <f t="shared" si="12"/>
        <v>383917498192.20001</v>
      </c>
      <c r="K24" s="21">
        <f t="shared" si="8"/>
        <v>0.51597722518268041</v>
      </c>
      <c r="L24" s="19">
        <f t="shared" ref="L24:N24" si="13">L8+L10+L16+L18+L23</f>
        <v>371000379833.46002</v>
      </c>
      <c r="M24" s="19">
        <f t="shared" si="13"/>
        <v>370891079735.46002</v>
      </c>
      <c r="N24" s="19">
        <f t="shared" si="13"/>
        <v>370143879288.95001</v>
      </c>
      <c r="O24" s="21">
        <f t="shared" si="6"/>
        <v>0.49746576452801461</v>
      </c>
    </row>
    <row r="25" spans="1:15" ht="33.75" customHeight="1" x14ac:dyDescent="0.2">
      <c r="A25" s="1" t="s">
        <v>44</v>
      </c>
      <c r="B25" s="20" t="s">
        <v>65</v>
      </c>
      <c r="C25" s="5">
        <v>1000000000</v>
      </c>
      <c r="D25" s="5">
        <v>0</v>
      </c>
      <c r="E25" s="5">
        <v>0</v>
      </c>
      <c r="F25" s="5">
        <v>1000000000</v>
      </c>
      <c r="G25" s="5">
        <v>0</v>
      </c>
      <c r="H25" s="5">
        <v>1000000000</v>
      </c>
      <c r="I25" s="5">
        <v>0</v>
      </c>
      <c r="J25" s="5">
        <v>416000000</v>
      </c>
      <c r="K25" s="22">
        <f t="shared" si="8"/>
        <v>0.41599999999999998</v>
      </c>
      <c r="L25" s="5">
        <v>0</v>
      </c>
      <c r="M25" s="5">
        <v>0</v>
      </c>
      <c r="N25" s="5">
        <v>0</v>
      </c>
      <c r="O25" s="16">
        <f t="shared" si="6"/>
        <v>0</v>
      </c>
    </row>
    <row r="26" spans="1:15" ht="33.75" customHeight="1" x14ac:dyDescent="0.2">
      <c r="A26" s="1" t="s">
        <v>45</v>
      </c>
      <c r="B26" s="20" t="s">
        <v>66</v>
      </c>
      <c r="C26" s="5">
        <v>47631000000</v>
      </c>
      <c r="D26" s="5">
        <v>0</v>
      </c>
      <c r="E26" s="5">
        <v>0</v>
      </c>
      <c r="F26" s="5">
        <v>47631000000</v>
      </c>
      <c r="G26" s="5">
        <v>0</v>
      </c>
      <c r="H26" s="5">
        <v>43447927345.279999</v>
      </c>
      <c r="I26" s="5">
        <v>4183072654.7199998</v>
      </c>
      <c r="J26" s="5">
        <v>41007906149.279999</v>
      </c>
      <c r="K26" s="22">
        <f t="shared" si="8"/>
        <v>0.86094993070227366</v>
      </c>
      <c r="L26" s="5">
        <v>14612573541.4</v>
      </c>
      <c r="M26" s="5">
        <v>14612573541.4</v>
      </c>
      <c r="N26" s="5">
        <v>14603573541.4</v>
      </c>
      <c r="O26" s="16">
        <f t="shared" si="6"/>
        <v>0.30659808824924945</v>
      </c>
    </row>
    <row r="27" spans="1:15" ht="33.75" customHeight="1" x14ac:dyDescent="0.2">
      <c r="A27" s="1" t="s">
        <v>46</v>
      </c>
      <c r="B27" s="20" t="s">
        <v>67</v>
      </c>
      <c r="C27" s="5">
        <v>29477326026</v>
      </c>
      <c r="D27" s="5">
        <v>0</v>
      </c>
      <c r="E27" s="5">
        <v>0</v>
      </c>
      <c r="F27" s="5">
        <v>29477326026</v>
      </c>
      <c r="G27" s="5">
        <v>0</v>
      </c>
      <c r="H27" s="5">
        <v>7336075952</v>
      </c>
      <c r="I27" s="5">
        <v>22141250074</v>
      </c>
      <c r="J27" s="5">
        <v>2322921167</v>
      </c>
      <c r="K27" s="22">
        <f t="shared" si="8"/>
        <v>7.8803659631511522E-2</v>
      </c>
      <c r="L27" s="5">
        <v>597869665.32999992</v>
      </c>
      <c r="M27" s="5">
        <v>597869665.32999992</v>
      </c>
      <c r="N27" s="5">
        <v>597869665.32999992</v>
      </c>
      <c r="O27" s="16">
        <f t="shared" si="6"/>
        <v>2.0282357524649918E-2</v>
      </c>
    </row>
    <row r="28" spans="1:15" ht="33.75" customHeight="1" x14ac:dyDescent="0.2">
      <c r="A28" s="1" t="s">
        <v>47</v>
      </c>
      <c r="B28" s="20" t="s">
        <v>48</v>
      </c>
      <c r="C28" s="5">
        <v>3500000000</v>
      </c>
      <c r="D28" s="5">
        <v>0</v>
      </c>
      <c r="E28" s="5">
        <v>0</v>
      </c>
      <c r="F28" s="5">
        <v>3500000000</v>
      </c>
      <c r="G28" s="5">
        <v>0</v>
      </c>
      <c r="H28" s="5">
        <v>3220066436</v>
      </c>
      <c r="I28" s="5">
        <v>279933564</v>
      </c>
      <c r="J28" s="5">
        <v>133600000</v>
      </c>
      <c r="K28" s="22">
        <f t="shared" si="8"/>
        <v>3.8171428571428571E-2</v>
      </c>
      <c r="L28" s="5">
        <v>0</v>
      </c>
      <c r="M28" s="5">
        <v>0</v>
      </c>
      <c r="N28" s="5">
        <v>0</v>
      </c>
      <c r="O28" s="16">
        <f t="shared" si="6"/>
        <v>0</v>
      </c>
    </row>
    <row r="29" spans="1:15" ht="33.75" customHeight="1" x14ac:dyDescent="0.2">
      <c r="A29" s="1" t="s">
        <v>49</v>
      </c>
      <c r="B29" s="20" t="s">
        <v>50</v>
      </c>
      <c r="C29" s="5">
        <v>4700000000</v>
      </c>
      <c r="D29" s="5">
        <v>0</v>
      </c>
      <c r="E29" s="5">
        <v>0</v>
      </c>
      <c r="F29" s="5">
        <v>4700000000</v>
      </c>
      <c r="G29" s="5">
        <v>0</v>
      </c>
      <c r="H29" s="5">
        <v>3833069393</v>
      </c>
      <c r="I29" s="5">
        <v>866930607</v>
      </c>
      <c r="J29" s="5">
        <v>3560343194</v>
      </c>
      <c r="K29" s="22">
        <f t="shared" si="8"/>
        <v>0.75751982851063826</v>
      </c>
      <c r="L29" s="5">
        <v>1745121871</v>
      </c>
      <c r="M29" s="5">
        <v>1745121871</v>
      </c>
      <c r="N29" s="5">
        <v>1734434330</v>
      </c>
      <c r="O29" s="16">
        <f t="shared" si="6"/>
        <v>0.36902858085106383</v>
      </c>
    </row>
    <row r="30" spans="1:15" ht="50.65" customHeight="1" x14ac:dyDescent="0.2">
      <c r="A30" s="1" t="s">
        <v>51</v>
      </c>
      <c r="B30" s="20" t="s">
        <v>68</v>
      </c>
      <c r="C30" s="5">
        <v>5000000000</v>
      </c>
      <c r="D30" s="5">
        <v>0</v>
      </c>
      <c r="E30" s="5">
        <v>0</v>
      </c>
      <c r="F30" s="5">
        <v>5000000000</v>
      </c>
      <c r="G30" s="5">
        <v>0</v>
      </c>
      <c r="H30" s="5">
        <v>5000000000</v>
      </c>
      <c r="I30" s="5">
        <v>0</v>
      </c>
      <c r="J30" s="5">
        <v>4999996606.04</v>
      </c>
      <c r="K30" s="22">
        <f t="shared" si="8"/>
        <v>0.99999932120799995</v>
      </c>
      <c r="L30" s="5">
        <v>264991489.66</v>
      </c>
      <c r="M30" s="5">
        <v>263743156.66</v>
      </c>
      <c r="N30" s="5">
        <v>263743156.66</v>
      </c>
      <c r="O30" s="16">
        <f t="shared" si="6"/>
        <v>5.2748631332000001E-2</v>
      </c>
    </row>
    <row r="31" spans="1:15" ht="84.4" customHeight="1" x14ac:dyDescent="0.2">
      <c r="A31" s="1" t="s">
        <v>52</v>
      </c>
      <c r="B31" s="20" t="s">
        <v>70</v>
      </c>
      <c r="C31" s="5">
        <v>105808000000</v>
      </c>
      <c r="D31" s="5">
        <v>0</v>
      </c>
      <c r="E31" s="5">
        <v>20809633835</v>
      </c>
      <c r="F31" s="5">
        <v>84998366165</v>
      </c>
      <c r="G31" s="5">
        <v>0</v>
      </c>
      <c r="H31" s="5">
        <v>79337646120</v>
      </c>
      <c r="I31" s="5">
        <v>5660720045</v>
      </c>
      <c r="J31" s="5">
        <v>0</v>
      </c>
      <c r="K31" s="22">
        <f t="shared" si="8"/>
        <v>0</v>
      </c>
      <c r="L31" s="5">
        <v>0</v>
      </c>
      <c r="M31" s="5">
        <v>0</v>
      </c>
      <c r="N31" s="5">
        <v>0</v>
      </c>
      <c r="O31" s="16">
        <f t="shared" si="6"/>
        <v>0</v>
      </c>
    </row>
    <row r="32" spans="1:15" ht="50.65" customHeight="1" x14ac:dyDescent="0.2">
      <c r="A32" s="1" t="s">
        <v>53</v>
      </c>
      <c r="B32" s="20" t="s">
        <v>54</v>
      </c>
      <c r="C32" s="5">
        <v>0</v>
      </c>
      <c r="D32" s="5">
        <v>7062633835</v>
      </c>
      <c r="E32" s="5">
        <v>0</v>
      </c>
      <c r="F32" s="5">
        <v>7062633835</v>
      </c>
      <c r="G32" s="5">
        <v>0</v>
      </c>
      <c r="H32" s="5">
        <v>0</v>
      </c>
      <c r="I32" s="5">
        <v>7062633835</v>
      </c>
      <c r="J32" s="5">
        <v>0</v>
      </c>
      <c r="K32" s="22">
        <f t="shared" si="8"/>
        <v>0</v>
      </c>
      <c r="L32" s="5">
        <v>0</v>
      </c>
      <c r="M32" s="5">
        <v>0</v>
      </c>
      <c r="N32" s="5">
        <v>0</v>
      </c>
      <c r="O32" s="16">
        <f t="shared" si="6"/>
        <v>0</v>
      </c>
    </row>
    <row r="33" spans="1:15" ht="33.75" customHeight="1" x14ac:dyDescent="0.2">
      <c r="A33" s="1" t="s">
        <v>55</v>
      </c>
      <c r="B33" s="20" t="s">
        <v>69</v>
      </c>
      <c r="C33" s="5">
        <v>0</v>
      </c>
      <c r="D33" s="5">
        <v>13747000000</v>
      </c>
      <c r="E33" s="5">
        <v>0</v>
      </c>
      <c r="F33" s="5">
        <v>13747000000</v>
      </c>
      <c r="G33" s="5">
        <v>0</v>
      </c>
      <c r="H33" s="5">
        <v>435000000</v>
      </c>
      <c r="I33" s="5">
        <v>13312000000</v>
      </c>
      <c r="J33" s="5">
        <v>0</v>
      </c>
      <c r="K33" s="22">
        <f t="shared" si="8"/>
        <v>0</v>
      </c>
      <c r="L33" s="5">
        <v>0</v>
      </c>
      <c r="M33" s="5">
        <v>0</v>
      </c>
      <c r="N33" s="5">
        <v>0</v>
      </c>
      <c r="O33" s="16">
        <f t="shared" si="6"/>
        <v>0</v>
      </c>
    </row>
    <row r="34" spans="1:15" ht="24.95" customHeight="1" x14ac:dyDescent="0.2">
      <c r="A34" s="12"/>
      <c r="B34" s="13" t="s">
        <v>71</v>
      </c>
      <c r="C34" s="14">
        <f>SUM(C25:C33)</f>
        <v>197116326026</v>
      </c>
      <c r="D34" s="14">
        <f t="shared" ref="D34:N34" si="14">SUM(D25:D33)</f>
        <v>20809633835</v>
      </c>
      <c r="E34" s="14">
        <f t="shared" si="14"/>
        <v>20809633835</v>
      </c>
      <c r="F34" s="14">
        <f t="shared" si="14"/>
        <v>197116326026</v>
      </c>
      <c r="G34" s="14">
        <f t="shared" si="14"/>
        <v>0</v>
      </c>
      <c r="H34" s="14">
        <f t="shared" si="14"/>
        <v>143609785246.28</v>
      </c>
      <c r="I34" s="14">
        <f t="shared" si="14"/>
        <v>53506540779.720001</v>
      </c>
      <c r="J34" s="14">
        <f t="shared" si="14"/>
        <v>52440767116.32</v>
      </c>
      <c r="K34" s="15">
        <f t="shared" si="8"/>
        <v>0.26603969429403307</v>
      </c>
      <c r="L34" s="14">
        <f t="shared" si="14"/>
        <v>17220556567.389999</v>
      </c>
      <c r="M34" s="14">
        <f t="shared" si="14"/>
        <v>17219308234.389999</v>
      </c>
      <c r="N34" s="14">
        <f t="shared" si="14"/>
        <v>17199620693.389999</v>
      </c>
      <c r="O34" s="15">
        <f t="shared" si="6"/>
        <v>8.7256195568099923E-2</v>
      </c>
    </row>
    <row r="35" spans="1:15" ht="24.95" customHeight="1" x14ac:dyDescent="0.2">
      <c r="A35" s="17"/>
      <c r="B35" s="18" t="s">
        <v>72</v>
      </c>
      <c r="C35" s="19">
        <f>C34+C24</f>
        <v>941175326026</v>
      </c>
      <c r="D35" s="19">
        <f t="shared" ref="D35:N35" si="15">D34+D24</f>
        <v>20809633835</v>
      </c>
      <c r="E35" s="19">
        <f t="shared" si="15"/>
        <v>20809633835</v>
      </c>
      <c r="F35" s="19">
        <f t="shared" si="15"/>
        <v>941175326026</v>
      </c>
      <c r="G35" s="19">
        <f t="shared" si="15"/>
        <v>70000000000</v>
      </c>
      <c r="H35" s="19">
        <f t="shared" si="15"/>
        <v>814540793282.84998</v>
      </c>
      <c r="I35" s="19">
        <f t="shared" si="15"/>
        <v>56634532743.150002</v>
      </c>
      <c r="J35" s="19">
        <f t="shared" si="15"/>
        <v>436358265308.52002</v>
      </c>
      <c r="K35" s="21">
        <f t="shared" si="8"/>
        <v>0.46363122071101298</v>
      </c>
      <c r="L35" s="19">
        <f t="shared" si="15"/>
        <v>388220936400.85004</v>
      </c>
      <c r="M35" s="19">
        <f t="shared" si="15"/>
        <v>388110387969.85004</v>
      </c>
      <c r="N35" s="19">
        <f t="shared" si="15"/>
        <v>387343499982.34003</v>
      </c>
      <c r="O35" s="21">
        <f t="shared" si="6"/>
        <v>0.41155296921972184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JULIO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cp:lastPrinted>2020-08-03T22:21:32Z</cp:lastPrinted>
  <dcterms:created xsi:type="dcterms:W3CDTF">2020-08-03T13:13:28Z</dcterms:created>
  <dcterms:modified xsi:type="dcterms:W3CDTF">2020-08-04T13:24:05Z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